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715" windowHeight="5640" activeTab="0"/>
  </bookViews>
  <sheets>
    <sheet name="Аркуш1" sheetId="1" r:id="rId1"/>
  </sheets>
  <definedNames/>
  <calcPr fullCalcOnLoad="1"/>
</workbook>
</file>

<file path=xl/sharedStrings.xml><?xml version="1.0" encoding="utf-8"?>
<sst xmlns="http://schemas.openxmlformats.org/spreadsheetml/2006/main" count="329" uniqueCount="80">
  <si>
    <t>Склад команди напередодні міжнародних товариських матчів проти збірної Німеччини (11.11.2011) та Австрії (15.11.2011)</t>
  </si>
  <si>
    <t>Прізвище, Ім'я</t>
  </si>
  <si>
    <t>Клуб</t>
  </si>
  <si>
    <t>Дата народження</t>
  </si>
  <si>
    <t>Зріст</t>
  </si>
  <si>
    <t>Вага</t>
  </si>
  <si>
    <t>Ігри</t>
  </si>
  <si>
    <t>Голи</t>
  </si>
  <si>
    <t>  Дикань Андрій</t>
  </si>
  <si>
    <t>-</t>
  </si>
  <si>
    <t>  Рибка Олександр</t>
  </si>
  <si>
    <t>"Шахтар" Донецьк</t>
  </si>
  <si>
    <t>  Бутко Богдан</t>
  </si>
  <si>
    <t>"Іллічівець" Маріуполь</t>
  </si>
  <si>
    <t>  Кучер Олександр</t>
  </si>
  <si>
    <t>  Мандзюк Віталій</t>
  </si>
  <si>
    <t>"Дніпро" Дніпропетровськ</t>
  </si>
  <si>
    <t>  Ракіцький Ярослав</t>
  </si>
  <si>
    <t>  Селін Євген</t>
  </si>
  <si>
    <t>"Ворскла" Полтава</t>
  </si>
  <si>
    <t>  Федецький Артем</t>
  </si>
  <si>
    <t>"Карпати" Львів</t>
  </si>
  <si>
    <t>  Алієв Олександр</t>
  </si>
  <si>
    <t>"Динамо" Київ</t>
  </si>
  <si>
    <t>  Гай Олексій</t>
  </si>
  <si>
    <t>  Гусєв Олег</t>
  </si>
  <si>
    <t>  Девіч Марко</t>
  </si>
  <si>
    <t>"Металіст" Харків</t>
  </si>
  <si>
    <t>  Коноплянка Євгеній</t>
  </si>
  <si>
    <t>  Назаренко Сергій</t>
  </si>
  <si>
    <t>"Таврія" Сімферополь</t>
  </si>
  <si>
    <t>  Ротань Руслан</t>
  </si>
  <si>
    <t>  Тимощук Анатолій</t>
  </si>
  <si>
    <t>  Мілевський Артем</t>
  </si>
  <si>
    <t>  Шевченко Андрій</t>
  </si>
  <si>
    <t>  Ярмоленко Андрій</t>
  </si>
  <si>
    <t>  Гармаш Денис</t>
  </si>
  <si>
    <t>ігрове амплуа</t>
  </si>
  <si>
    <t>воротар</t>
  </si>
  <si>
    <t>захисник</t>
  </si>
  <si>
    <t>півзахисник</t>
  </si>
  <si>
    <t>нападаючий</t>
  </si>
  <si>
    <t>не вказано</t>
  </si>
  <si>
    <t>Росія</t>
  </si>
  <si>
    <t>"Спартак" Москва</t>
  </si>
  <si>
    <t>Держава</t>
  </si>
  <si>
    <t>Україна</t>
  </si>
  <si>
    <t>Німеччина</t>
  </si>
  <si>
    <t xml:space="preserve">"Баварія" Мюнхен </t>
  </si>
  <si>
    <t>Сума</t>
  </si>
  <si>
    <t>Середнє голів</t>
  </si>
  <si>
    <t>Макс ріст</t>
  </si>
  <si>
    <t>Кількість команд з України</t>
  </si>
  <si>
    <t>Кількість гравців з датою народження від 1980 до 1991 років</t>
  </si>
  <si>
    <t>&lt;31.12.1991</t>
  </si>
  <si>
    <t>&gt;01.01.1980</t>
  </si>
  <si>
    <t>Середня кількість ігор гравців різного ігрового амплуа</t>
  </si>
  <si>
    <t>воротар Середнє</t>
  </si>
  <si>
    <t>захисник Середнє</t>
  </si>
  <si>
    <t>нападаючий Середнє</t>
  </si>
  <si>
    <t>не вказано Середнє</t>
  </si>
  <si>
    <t>півзахисник Середнє</t>
  </si>
  <si>
    <t>Загальне середнє</t>
  </si>
  <si>
    <t>Кількість представників кожного ігрового клубу</t>
  </si>
  <si>
    <t>"Шахтар" Донецьк Кількість</t>
  </si>
  <si>
    <t>"Таврія" Сімферополь Кількість</t>
  </si>
  <si>
    <t>"Спартак" Москва Кількість</t>
  </si>
  <si>
    <t>"Металіст" Харків Кількість</t>
  </si>
  <si>
    <t>"Карпати" Львів Кількість</t>
  </si>
  <si>
    <t>"Іллічівець" Маріуполь Кількість</t>
  </si>
  <si>
    <t>"Дніпро" Дніпропетровськ Кількість</t>
  </si>
  <si>
    <t>"Динамо" Київ Кількість</t>
  </si>
  <si>
    <t>"Ворскла" Полтава Кількість</t>
  </si>
  <si>
    <t>"Баварія" Мюнхен  Кількість</t>
  </si>
  <si>
    <t>Загальна кількість</t>
  </si>
  <si>
    <t>категорія</t>
  </si>
  <si>
    <t>Кількість голів, забитих гравцями з Росії з ростом, більшим від 190 см або з України росту меншого від 185</t>
  </si>
  <si>
    <t>&gt;190</t>
  </si>
  <si>
    <t>&lt;185</t>
  </si>
  <si>
    <t>Найкращий нападаючий</t>
  </si>
</sst>
</file>

<file path=xl/styles.xml><?xml version="1.0" encoding="utf-8"?>
<styleSheet xmlns="http://schemas.openxmlformats.org/spreadsheetml/2006/main">
  <numFmts count="2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Так&quot;;&quot;Так&quot;;&quot;Ні&quot;"/>
    <numFmt numFmtId="173" formatCode="&quot;Істина&quot;;&quot;Істина&quot;;&quot;Хибність&quot;"/>
    <numFmt numFmtId="174" formatCode="&quot;Увімк&quot;;&quot;Увімк&quot;;&quot;Вимк&quot;"/>
    <numFmt numFmtId="175" formatCode="mmm/yyyy"/>
    <numFmt numFmtId="176" formatCode="[$€-2]\ ###,000_);[Red]\([$€-2]\ ###,000\)"/>
  </numFmts>
  <fonts count="28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2"/>
      <color indexed="56"/>
      <name val="Arial"/>
      <family val="2"/>
    </font>
    <font>
      <sz val="12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4"/>
      <name val="Arial"/>
      <family val="2"/>
    </font>
    <font>
      <b/>
      <sz val="12"/>
      <color indexed="56"/>
      <name val="Arial"/>
      <family val="2"/>
    </font>
    <font>
      <sz val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20" borderId="6" applyNumberFormat="0" applyAlignment="0" applyProtection="0"/>
    <xf numFmtId="0" fontId="6" fillId="0" borderId="0" applyNumberFormat="0" applyFill="0" applyBorder="0" applyAlignment="0" applyProtection="0"/>
    <xf numFmtId="0" fontId="15" fillId="21" borderId="1" applyNumberFormat="0" applyAlignment="0" applyProtection="0"/>
    <xf numFmtId="0" fontId="24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11" fillId="3" borderId="0" applyNumberFormat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14" fillId="21" borderId="9" applyNumberFormat="0" applyAlignment="0" applyProtection="0"/>
    <xf numFmtId="0" fontId="12" fillId="2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4" borderId="10" xfId="0" applyFont="1" applyFill="1" applyBorder="1" applyAlignment="1">
      <alignment horizontal="center" wrapText="1"/>
    </xf>
    <xf numFmtId="0" fontId="4" fillId="6" borderId="10" xfId="0" applyFont="1" applyFill="1" applyBorder="1" applyAlignment="1">
      <alignment wrapText="1"/>
    </xf>
    <xf numFmtId="0" fontId="4" fillId="6" borderId="10" xfId="0" applyFont="1" applyFill="1" applyBorder="1" applyAlignment="1">
      <alignment horizontal="center" wrapText="1"/>
    </xf>
    <xf numFmtId="14" fontId="4" fillId="6" borderId="10" xfId="0" applyNumberFormat="1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26" fillId="6" borderId="10" xfId="0" applyNumberFormat="1" applyFont="1" applyFill="1" applyBorder="1" applyAlignment="1">
      <alignment wrapText="1"/>
    </xf>
    <xf numFmtId="0" fontId="26" fillId="6" borderId="10" xfId="0" applyFont="1" applyFill="1" applyBorder="1" applyAlignment="1">
      <alignment wrapText="1"/>
    </xf>
    <xf numFmtId="0" fontId="4" fillId="6" borderId="0" xfId="0" applyFont="1" applyFill="1" applyBorder="1" applyAlignment="1">
      <alignment wrapText="1"/>
    </xf>
    <xf numFmtId="0" fontId="4" fillId="6" borderId="0" xfId="0" applyFont="1" applyFill="1" applyBorder="1" applyAlignment="1">
      <alignment horizontal="center" wrapText="1"/>
    </xf>
    <xf numFmtId="14" fontId="4" fillId="6" borderId="0" xfId="0" applyNumberFormat="1" applyFont="1" applyFill="1" applyBorder="1" applyAlignment="1">
      <alignment horizontal="center" wrapText="1"/>
    </xf>
    <xf numFmtId="0" fontId="26" fillId="6" borderId="0" xfId="0" applyFont="1" applyFill="1" applyBorder="1" applyAlignment="1">
      <alignment wrapText="1"/>
    </xf>
    <xf numFmtId="0" fontId="4" fillId="2" borderId="10" xfId="0" applyFont="1" applyFill="1" applyBorder="1" applyAlignment="1">
      <alignment horizontal="center" wrapText="1"/>
    </xf>
    <xf numFmtId="0" fontId="0" fillId="2" borderId="10" xfId="0" applyFont="1" applyFill="1" applyBorder="1" applyAlignment="1">
      <alignment/>
    </xf>
    <xf numFmtId="0" fontId="2" fillId="25" borderId="10" xfId="0" applyFont="1" applyFill="1" applyBorder="1" applyAlignment="1">
      <alignment/>
    </xf>
    <xf numFmtId="0" fontId="2" fillId="26" borderId="10" xfId="0" applyFont="1" applyFill="1" applyBorder="1" applyAlignment="1">
      <alignment/>
    </xf>
    <xf numFmtId="0" fontId="2" fillId="27" borderId="10" xfId="0" applyFont="1" applyFill="1" applyBorder="1" applyAlignment="1">
      <alignment/>
    </xf>
    <xf numFmtId="0" fontId="2" fillId="4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2" fillId="0" borderId="10" xfId="0" applyFont="1" applyBorder="1" applyAlignment="1">
      <alignment/>
    </xf>
    <xf numFmtId="0" fontId="2" fillId="23" borderId="0" xfId="0" applyFont="1" applyFill="1" applyAlignment="1">
      <alignment/>
    </xf>
    <xf numFmtId="0" fontId="0" fillId="23" borderId="0" xfId="0" applyFill="1" applyAlignment="1">
      <alignment/>
    </xf>
    <xf numFmtId="0" fontId="2" fillId="3" borderId="0" xfId="0" applyFont="1" applyFill="1" applyAlignment="1">
      <alignment/>
    </xf>
    <xf numFmtId="0" fontId="0" fillId="3" borderId="0" xfId="0" applyFill="1" applyAlignment="1">
      <alignment/>
    </xf>
    <xf numFmtId="0" fontId="3" fillId="24" borderId="11" xfId="0" applyFont="1" applyFill="1" applyBorder="1" applyAlignment="1">
      <alignment horizontal="center" wrapText="1"/>
    </xf>
    <xf numFmtId="0" fontId="4" fillId="6" borderId="11" xfId="0" applyFont="1" applyFill="1" applyBorder="1" applyAlignment="1">
      <alignment horizontal="center" wrapText="1"/>
    </xf>
    <xf numFmtId="0" fontId="3" fillId="25" borderId="12" xfId="0" applyFont="1" applyFill="1" applyBorder="1" applyAlignment="1">
      <alignment horizontal="center" wrapText="1"/>
    </xf>
    <xf numFmtId="0" fontId="0" fillId="25" borderId="13" xfId="0" applyFill="1" applyBorder="1" applyAlignment="1">
      <alignment/>
    </xf>
    <xf numFmtId="0" fontId="27" fillId="0" borderId="14" xfId="0" applyFont="1" applyBorder="1" applyAlignment="1">
      <alignment horizontal="center"/>
    </xf>
    <xf numFmtId="0" fontId="0" fillId="27" borderId="10" xfId="0" applyFont="1" applyFill="1" applyBorder="1" applyAlignment="1">
      <alignment horizontal="center" wrapText="1"/>
    </xf>
    <xf numFmtId="0" fontId="0" fillId="27" borderId="10" xfId="0" applyFill="1" applyBorder="1" applyAlignment="1">
      <alignment horizontal="center" wrapText="1"/>
    </xf>
    <xf numFmtId="0" fontId="2" fillId="4" borderId="10" xfId="0" applyFont="1" applyFill="1" applyBorder="1" applyAlignment="1">
      <alignment horizontal="center" wrapText="1"/>
    </xf>
    <xf numFmtId="0" fontId="5" fillId="24" borderId="10" xfId="0" applyFont="1" applyFill="1" applyBorder="1" applyAlignment="1">
      <alignment horizontal="center" wrapText="1"/>
    </xf>
    <xf numFmtId="0" fontId="2" fillId="25" borderId="10" xfId="0" applyFont="1" applyFill="1" applyBorder="1" applyAlignment="1">
      <alignment horizontal="center" wrapText="1"/>
    </xf>
    <xf numFmtId="0" fontId="2" fillId="26" borderId="10" xfId="0" applyFont="1" applyFill="1" applyBorder="1" applyAlignment="1">
      <alignment horizontal="center" wrapText="1"/>
    </xf>
    <xf numFmtId="0" fontId="25" fillId="0" borderId="0" xfId="0" applyFont="1" applyAlignment="1">
      <alignment horizontal="center" wrapText="1"/>
    </xf>
    <xf numFmtId="0" fontId="0" fillId="4" borderId="11" xfId="0" applyFont="1" applyFill="1" applyBorder="1" applyAlignment="1">
      <alignment horizontal="center" wrapText="1"/>
    </xf>
    <xf numFmtId="0" fontId="0" fillId="4" borderId="15" xfId="0" applyFont="1" applyFill="1" applyBorder="1" applyAlignment="1">
      <alignment horizont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Hyperlink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Followed Hyperlink" xfId="52"/>
    <cellStyle name="Підсумок" xfId="53"/>
    <cellStyle name="Поганий" xfId="54"/>
    <cellStyle name="Примітка" xfId="55"/>
    <cellStyle name="Percent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6"/>
  <sheetViews>
    <sheetView tabSelected="1" zoomScalePageLayoutView="0" workbookViewId="0" topLeftCell="A1">
      <selection activeCell="J3" sqref="J3"/>
    </sheetView>
  </sheetViews>
  <sheetFormatPr defaultColWidth="9.140625" defaultRowHeight="12.75" outlineLevelRow="2"/>
  <cols>
    <col min="1" max="1" width="23.421875" style="0" customWidth="1"/>
    <col min="2" max="2" width="13.140625" style="0" customWidth="1"/>
    <col min="3" max="3" width="22.421875" style="0" customWidth="1"/>
    <col min="4" max="4" width="13.00390625" style="0" customWidth="1"/>
    <col min="5" max="5" width="17.140625" style="0" customWidth="1"/>
    <col min="10" max="10" width="13.57421875" style="0" customWidth="1"/>
    <col min="12" max="12" width="13.8515625" style="0" customWidth="1"/>
    <col min="13" max="13" width="14.140625" style="0" customWidth="1"/>
  </cols>
  <sheetData>
    <row r="1" spans="1:9" ht="32.25" customHeight="1" thickBot="1">
      <c r="A1" s="33" t="s">
        <v>0</v>
      </c>
      <c r="B1" s="33"/>
      <c r="C1" s="33"/>
      <c r="D1" s="33"/>
      <c r="E1" s="33"/>
      <c r="F1" s="33"/>
      <c r="G1" s="33"/>
      <c r="H1" s="33"/>
      <c r="I1" s="33"/>
    </row>
    <row r="2" spans="1:10" ht="31.5">
      <c r="A2" s="2" t="s">
        <v>1</v>
      </c>
      <c r="B2" s="2" t="s">
        <v>37</v>
      </c>
      <c r="C2" s="2" t="s">
        <v>2</v>
      </c>
      <c r="D2" s="2" t="s">
        <v>45</v>
      </c>
      <c r="E2" s="2" t="s">
        <v>3</v>
      </c>
      <c r="F2" s="2" t="s">
        <v>4</v>
      </c>
      <c r="G2" s="2" t="s">
        <v>5</v>
      </c>
      <c r="H2" s="2" t="s">
        <v>6</v>
      </c>
      <c r="I2" s="25" t="s">
        <v>7</v>
      </c>
      <c r="J2" s="27" t="s">
        <v>75</v>
      </c>
    </row>
    <row r="3" spans="1:10" ht="29.25" customHeight="1">
      <c r="A3" s="3" t="s">
        <v>22</v>
      </c>
      <c r="B3" s="3" t="s">
        <v>40</v>
      </c>
      <c r="C3" s="4" t="s">
        <v>23</v>
      </c>
      <c r="D3" s="4" t="s">
        <v>46</v>
      </c>
      <c r="E3" s="5">
        <v>31050</v>
      </c>
      <c r="F3" s="4">
        <v>173</v>
      </c>
      <c r="G3" s="4">
        <v>72</v>
      </c>
      <c r="H3" s="4">
        <v>22</v>
      </c>
      <c r="I3" s="26">
        <v>6</v>
      </c>
      <c r="J3" s="28" t="str">
        <f>IF(H3&gt;50,"АС",IF(AND(H3&gt;40,H3&lt;=50),"ВЕТЕРАН",IF(AND(H3&gt;20,H3&lt;=40),"СПЕЦ","ПОЧАТКІВЕЦЬ")))</f>
        <v>СПЕЦ</v>
      </c>
    </row>
    <row r="4" spans="1:10" ht="29.25" customHeight="1">
      <c r="A4" s="3" t="s">
        <v>12</v>
      </c>
      <c r="B4" s="3" t="s">
        <v>39</v>
      </c>
      <c r="C4" s="4" t="s">
        <v>13</v>
      </c>
      <c r="D4" s="4" t="s">
        <v>46</v>
      </c>
      <c r="E4" s="5">
        <v>33251</v>
      </c>
      <c r="F4" s="4">
        <v>182</v>
      </c>
      <c r="G4" s="4">
        <v>72</v>
      </c>
      <c r="H4" s="4">
        <v>5</v>
      </c>
      <c r="I4" s="26" t="s">
        <v>9</v>
      </c>
      <c r="J4" s="28" t="str">
        <f aca="true" t="shared" si="0" ref="J4:J22">IF(H4&gt;50,"АС",IF(AND(H4&gt;40,H4&lt;=50),"ВЕТЕРАН",IF(AND(H4&gt;20,H4&lt;=40),"СПЕЦ","ПОЧАТКІВЕЦЬ")))</f>
        <v>ПОЧАТКІВЕЦЬ</v>
      </c>
    </row>
    <row r="5" spans="1:10" ht="29.25" customHeight="1">
      <c r="A5" s="3" t="s">
        <v>24</v>
      </c>
      <c r="B5" s="3" t="s">
        <v>40</v>
      </c>
      <c r="C5" s="4" t="s">
        <v>11</v>
      </c>
      <c r="D5" s="4" t="s">
        <v>46</v>
      </c>
      <c r="E5" s="5">
        <v>30261</v>
      </c>
      <c r="F5" s="4">
        <v>181</v>
      </c>
      <c r="G5" s="4">
        <v>73</v>
      </c>
      <c r="H5" s="4">
        <v>28</v>
      </c>
      <c r="I5" s="26">
        <v>1</v>
      </c>
      <c r="J5" s="28" t="str">
        <f t="shared" si="0"/>
        <v>СПЕЦ</v>
      </c>
    </row>
    <row r="6" spans="1:10" ht="29.25" customHeight="1">
      <c r="A6" s="3" t="s">
        <v>36</v>
      </c>
      <c r="B6" s="3" t="s">
        <v>42</v>
      </c>
      <c r="C6" s="4" t="s">
        <v>23</v>
      </c>
      <c r="D6" s="4" t="s">
        <v>46</v>
      </c>
      <c r="E6" s="5">
        <v>32982</v>
      </c>
      <c r="F6" s="4">
        <v>186</v>
      </c>
      <c r="G6" s="4">
        <v>75</v>
      </c>
      <c r="H6" s="4">
        <v>2</v>
      </c>
      <c r="I6" s="26" t="s">
        <v>9</v>
      </c>
      <c r="J6" s="28" t="str">
        <f t="shared" si="0"/>
        <v>ПОЧАТКІВЕЦЬ</v>
      </c>
    </row>
    <row r="7" spans="1:10" ht="29.25" customHeight="1">
      <c r="A7" s="3" t="s">
        <v>25</v>
      </c>
      <c r="B7" s="3" t="s">
        <v>40</v>
      </c>
      <c r="C7" s="4" t="s">
        <v>23</v>
      </c>
      <c r="D7" s="4" t="s">
        <v>46</v>
      </c>
      <c r="E7" s="5">
        <v>30431</v>
      </c>
      <c r="F7" s="4">
        <v>179</v>
      </c>
      <c r="G7" s="4">
        <v>74</v>
      </c>
      <c r="H7" s="4">
        <v>67</v>
      </c>
      <c r="I7" s="26">
        <v>8</v>
      </c>
      <c r="J7" s="28" t="str">
        <f t="shared" si="0"/>
        <v>АС</v>
      </c>
    </row>
    <row r="8" spans="1:10" ht="29.25" customHeight="1">
      <c r="A8" s="3" t="s">
        <v>26</v>
      </c>
      <c r="B8" s="3" t="s">
        <v>40</v>
      </c>
      <c r="C8" s="4" t="s">
        <v>27</v>
      </c>
      <c r="D8" s="4" t="s">
        <v>46</v>
      </c>
      <c r="E8" s="5">
        <v>30616</v>
      </c>
      <c r="F8" s="4">
        <v>185</v>
      </c>
      <c r="G8" s="4">
        <v>69</v>
      </c>
      <c r="H8" s="4">
        <v>15</v>
      </c>
      <c r="I8" s="26">
        <v>1</v>
      </c>
      <c r="J8" s="28" t="str">
        <f t="shared" si="0"/>
        <v>ПОЧАТКІВЕЦЬ</v>
      </c>
    </row>
    <row r="9" spans="1:10" ht="29.25" customHeight="1">
      <c r="A9" s="3" t="s">
        <v>8</v>
      </c>
      <c r="B9" s="3" t="s">
        <v>38</v>
      </c>
      <c r="C9" s="4" t="s">
        <v>44</v>
      </c>
      <c r="D9" s="4" t="s">
        <v>43</v>
      </c>
      <c r="E9" s="5">
        <v>28322</v>
      </c>
      <c r="F9" s="4">
        <v>192</v>
      </c>
      <c r="G9" s="4">
        <v>84</v>
      </c>
      <c r="H9" s="4">
        <v>6</v>
      </c>
      <c r="I9" s="26" t="s">
        <v>9</v>
      </c>
      <c r="J9" s="28" t="str">
        <f t="shared" si="0"/>
        <v>ПОЧАТКІВЕЦЬ</v>
      </c>
    </row>
    <row r="10" spans="1:10" ht="29.25" customHeight="1">
      <c r="A10" s="3" t="s">
        <v>28</v>
      </c>
      <c r="B10" s="3" t="s">
        <v>40</v>
      </c>
      <c r="C10" s="4" t="s">
        <v>16</v>
      </c>
      <c r="D10" s="4" t="s">
        <v>46</v>
      </c>
      <c r="E10" s="5">
        <v>32780</v>
      </c>
      <c r="F10" s="4">
        <v>176</v>
      </c>
      <c r="G10" s="4">
        <v>69</v>
      </c>
      <c r="H10" s="4">
        <v>14</v>
      </c>
      <c r="I10" s="26">
        <v>3</v>
      </c>
      <c r="J10" s="28" t="str">
        <f t="shared" si="0"/>
        <v>ПОЧАТКІВЕЦЬ</v>
      </c>
    </row>
    <row r="11" spans="1:10" ht="29.25" customHeight="1">
      <c r="A11" s="3" t="s">
        <v>14</v>
      </c>
      <c r="B11" s="3" t="s">
        <v>39</v>
      </c>
      <c r="C11" s="4" t="s">
        <v>11</v>
      </c>
      <c r="D11" s="4" t="s">
        <v>46</v>
      </c>
      <c r="E11" s="5">
        <v>30246</v>
      </c>
      <c r="F11" s="4">
        <v>184</v>
      </c>
      <c r="G11" s="4">
        <v>77</v>
      </c>
      <c r="H11" s="4">
        <v>27</v>
      </c>
      <c r="I11" s="26">
        <v>1</v>
      </c>
      <c r="J11" s="28" t="str">
        <f t="shared" si="0"/>
        <v>СПЕЦ</v>
      </c>
    </row>
    <row r="12" spans="1:10" ht="29.25" customHeight="1">
      <c r="A12" s="3" t="s">
        <v>15</v>
      </c>
      <c r="B12" s="3" t="s">
        <v>39</v>
      </c>
      <c r="C12" s="4" t="s">
        <v>16</v>
      </c>
      <c r="D12" s="4" t="s">
        <v>46</v>
      </c>
      <c r="E12" s="5">
        <v>31436</v>
      </c>
      <c r="F12" s="4">
        <v>182</v>
      </c>
      <c r="G12" s="4">
        <v>75</v>
      </c>
      <c r="H12" s="4">
        <v>19</v>
      </c>
      <c r="I12" s="26" t="s">
        <v>9</v>
      </c>
      <c r="J12" s="28" t="str">
        <f t="shared" si="0"/>
        <v>ПОЧАТКІВЕЦЬ</v>
      </c>
    </row>
    <row r="13" spans="1:12" ht="29.25" customHeight="1">
      <c r="A13" s="3" t="s">
        <v>33</v>
      </c>
      <c r="B13" s="3" t="s">
        <v>41</v>
      </c>
      <c r="C13" s="4" t="s">
        <v>23</v>
      </c>
      <c r="D13" s="4" t="s">
        <v>46</v>
      </c>
      <c r="E13" s="5">
        <v>31059</v>
      </c>
      <c r="F13" s="4">
        <v>190</v>
      </c>
      <c r="G13" s="4">
        <v>83</v>
      </c>
      <c r="H13" s="4">
        <v>41</v>
      </c>
      <c r="I13" s="26">
        <v>5</v>
      </c>
      <c r="J13" s="28" t="str">
        <f t="shared" si="0"/>
        <v>ВЕТЕРАН</v>
      </c>
      <c r="L13" s="2" t="s">
        <v>37</v>
      </c>
    </row>
    <row r="14" spans="1:12" ht="29.25" customHeight="1">
      <c r="A14" s="3" t="s">
        <v>29</v>
      </c>
      <c r="B14" s="3" t="s">
        <v>40</v>
      </c>
      <c r="C14" s="4" t="s">
        <v>30</v>
      </c>
      <c r="D14" s="4" t="s">
        <v>46</v>
      </c>
      <c r="E14" s="5">
        <v>29267</v>
      </c>
      <c r="F14" s="4">
        <v>177</v>
      </c>
      <c r="G14" s="4">
        <v>72</v>
      </c>
      <c r="H14" s="4">
        <v>45</v>
      </c>
      <c r="I14" s="26">
        <v>11</v>
      </c>
      <c r="J14" s="28" t="str">
        <f t="shared" si="0"/>
        <v>ВЕТЕРАН</v>
      </c>
      <c r="L14" s="19" t="s">
        <v>41</v>
      </c>
    </row>
    <row r="15" spans="1:10" ht="29.25" customHeight="1">
      <c r="A15" s="3" t="s">
        <v>17</v>
      </c>
      <c r="B15" s="3" t="s">
        <v>39</v>
      </c>
      <c r="C15" s="4" t="s">
        <v>11</v>
      </c>
      <c r="D15" s="4" t="s">
        <v>46</v>
      </c>
      <c r="E15" s="5">
        <v>32723</v>
      </c>
      <c r="F15" s="4">
        <v>180</v>
      </c>
      <c r="G15" s="4">
        <v>70</v>
      </c>
      <c r="H15" s="4">
        <v>13</v>
      </c>
      <c r="I15" s="26">
        <v>3</v>
      </c>
      <c r="J15" s="28" t="str">
        <f t="shared" si="0"/>
        <v>ПОЧАТКІВЕЦЬ</v>
      </c>
    </row>
    <row r="16" spans="1:15" ht="29.25" customHeight="1">
      <c r="A16" s="3" t="s">
        <v>10</v>
      </c>
      <c r="B16" s="3" t="s">
        <v>38</v>
      </c>
      <c r="C16" s="4" t="s">
        <v>11</v>
      </c>
      <c r="D16" s="4" t="s">
        <v>46</v>
      </c>
      <c r="E16" s="5">
        <v>31877</v>
      </c>
      <c r="F16" s="4">
        <v>193</v>
      </c>
      <c r="G16" s="4">
        <v>92</v>
      </c>
      <c r="H16" s="4">
        <v>2</v>
      </c>
      <c r="I16" s="26" t="s">
        <v>9</v>
      </c>
      <c r="J16" s="28" t="str">
        <f t="shared" si="0"/>
        <v>ПОЧАТКІВЕЦЬ</v>
      </c>
      <c r="L16" s="2" t="s">
        <v>45</v>
      </c>
      <c r="M16" s="2" t="s">
        <v>4</v>
      </c>
      <c r="N16" s="2" t="s">
        <v>45</v>
      </c>
      <c r="O16" s="2" t="s">
        <v>4</v>
      </c>
    </row>
    <row r="17" spans="1:13" ht="29.25" customHeight="1">
      <c r="A17" s="3" t="s">
        <v>31</v>
      </c>
      <c r="B17" s="3" t="s">
        <v>40</v>
      </c>
      <c r="C17" s="4" t="s">
        <v>16</v>
      </c>
      <c r="D17" s="4" t="s">
        <v>46</v>
      </c>
      <c r="E17" s="5">
        <v>29888</v>
      </c>
      <c r="F17" s="4">
        <v>178</v>
      </c>
      <c r="G17" s="4">
        <v>73</v>
      </c>
      <c r="H17" s="4">
        <v>54</v>
      </c>
      <c r="I17" s="26">
        <v>6</v>
      </c>
      <c r="J17" s="28" t="str">
        <f t="shared" si="0"/>
        <v>АС</v>
      </c>
      <c r="L17" s="13" t="s">
        <v>43</v>
      </c>
      <c r="M17" s="14" t="s">
        <v>77</v>
      </c>
    </row>
    <row r="18" spans="1:15" ht="29.25" customHeight="1">
      <c r="A18" s="3" t="s">
        <v>18</v>
      </c>
      <c r="B18" s="3" t="s">
        <v>39</v>
      </c>
      <c r="C18" s="4" t="s">
        <v>19</v>
      </c>
      <c r="D18" s="4" t="s">
        <v>46</v>
      </c>
      <c r="E18" s="5">
        <v>32272</v>
      </c>
      <c r="F18" s="4">
        <v>190</v>
      </c>
      <c r="G18" s="4">
        <v>83</v>
      </c>
      <c r="H18" s="4">
        <v>3</v>
      </c>
      <c r="I18" s="26">
        <v>1</v>
      </c>
      <c r="J18" s="28" t="str">
        <f t="shared" si="0"/>
        <v>ПОЧАТКІВЕЦЬ</v>
      </c>
      <c r="N18" s="4" t="s">
        <v>46</v>
      </c>
      <c r="O18" s="14" t="s">
        <v>78</v>
      </c>
    </row>
    <row r="19" spans="1:10" ht="29.25" customHeight="1">
      <c r="A19" s="3" t="s">
        <v>32</v>
      </c>
      <c r="B19" s="3" t="s">
        <v>40</v>
      </c>
      <c r="C19" s="4" t="s">
        <v>48</v>
      </c>
      <c r="D19" s="4" t="s">
        <v>47</v>
      </c>
      <c r="E19" s="5">
        <v>28944</v>
      </c>
      <c r="F19" s="4">
        <v>183</v>
      </c>
      <c r="G19" s="4">
        <v>74</v>
      </c>
      <c r="H19" s="4">
        <v>112</v>
      </c>
      <c r="I19" s="26">
        <v>4</v>
      </c>
      <c r="J19" s="28" t="str">
        <f t="shared" si="0"/>
        <v>АС</v>
      </c>
    </row>
    <row r="20" spans="1:13" ht="29.25" customHeight="1">
      <c r="A20" s="3" t="s">
        <v>20</v>
      </c>
      <c r="B20" s="3" t="s">
        <v>39</v>
      </c>
      <c r="C20" s="4" t="s">
        <v>21</v>
      </c>
      <c r="D20" s="4" t="s">
        <v>46</v>
      </c>
      <c r="E20" s="5">
        <v>31163</v>
      </c>
      <c r="F20" s="4">
        <v>184</v>
      </c>
      <c r="G20" s="4">
        <v>82</v>
      </c>
      <c r="H20" s="4">
        <v>15</v>
      </c>
      <c r="I20" s="26" t="s">
        <v>9</v>
      </c>
      <c r="J20" s="28" t="str">
        <f t="shared" si="0"/>
        <v>ПОЧАТКІВЕЦЬ</v>
      </c>
      <c r="L20" s="2" t="s">
        <v>3</v>
      </c>
      <c r="M20" s="2" t="s">
        <v>3</v>
      </c>
    </row>
    <row r="21" spans="1:13" ht="29.25" customHeight="1">
      <c r="A21" s="3" t="s">
        <v>34</v>
      </c>
      <c r="B21" s="3" t="s">
        <v>41</v>
      </c>
      <c r="C21" s="4" t="s">
        <v>23</v>
      </c>
      <c r="D21" s="4" t="s">
        <v>46</v>
      </c>
      <c r="E21" s="5">
        <v>28032</v>
      </c>
      <c r="F21" s="4">
        <v>183</v>
      </c>
      <c r="G21" s="4">
        <v>72</v>
      </c>
      <c r="H21" s="4">
        <v>104</v>
      </c>
      <c r="I21" s="26">
        <v>46</v>
      </c>
      <c r="J21" s="28" t="str">
        <f t="shared" si="0"/>
        <v>АС</v>
      </c>
      <c r="L21" s="5" t="s">
        <v>55</v>
      </c>
      <c r="M21" s="5" t="s">
        <v>54</v>
      </c>
    </row>
    <row r="22" spans="1:10" ht="29.25" customHeight="1">
      <c r="A22" s="3" t="s">
        <v>35</v>
      </c>
      <c r="B22" s="3" t="s">
        <v>41</v>
      </c>
      <c r="C22" s="4" t="s">
        <v>23</v>
      </c>
      <c r="D22" s="4" t="s">
        <v>46</v>
      </c>
      <c r="E22" s="5">
        <v>32804</v>
      </c>
      <c r="F22" s="4">
        <v>187</v>
      </c>
      <c r="G22" s="4">
        <v>76</v>
      </c>
      <c r="H22" s="4">
        <v>16</v>
      </c>
      <c r="I22" s="26">
        <v>5</v>
      </c>
      <c r="J22" s="28" t="str">
        <f t="shared" si="0"/>
        <v>ПОЧАТКІВЕЦЬ</v>
      </c>
    </row>
    <row r="23" spans="1:8" ht="15">
      <c r="A23" s="1"/>
      <c r="B23" s="1"/>
      <c r="C23" s="1"/>
      <c r="D23" s="1"/>
      <c r="E23" s="23" t="s">
        <v>49</v>
      </c>
      <c r="F23" s="24"/>
      <c r="G23" s="23">
        <f>SUM(G3:G22)</f>
        <v>1517</v>
      </c>
      <c r="H23" s="1"/>
    </row>
    <row r="24" spans="1:9" ht="15">
      <c r="A24" s="1"/>
      <c r="B24" s="1"/>
      <c r="C24" s="1"/>
      <c r="D24" s="1"/>
      <c r="E24" s="21" t="s">
        <v>50</v>
      </c>
      <c r="F24" s="22"/>
      <c r="G24" s="21"/>
      <c r="H24" s="1"/>
      <c r="I24" s="1">
        <f>AVERAGE(I3:I22)</f>
        <v>7.214285714285714</v>
      </c>
    </row>
    <row r="25" spans="1:9" ht="15">
      <c r="A25" s="1"/>
      <c r="B25" s="1"/>
      <c r="C25" s="1"/>
      <c r="D25" s="1"/>
      <c r="E25" s="1" t="s">
        <v>51</v>
      </c>
      <c r="F25">
        <f>MAX(F3:F22)</f>
        <v>193</v>
      </c>
      <c r="G25" s="1"/>
      <c r="H25" s="1"/>
      <c r="I25" s="1"/>
    </row>
    <row r="26" spans="1:9" ht="34.5" customHeight="1">
      <c r="A26" s="1"/>
      <c r="B26" s="34" t="s">
        <v>52</v>
      </c>
      <c r="C26" s="34"/>
      <c r="D26" s="15">
        <f>COUNTIF(D3:D22,D3)</f>
        <v>18</v>
      </c>
      <c r="E26" s="1"/>
      <c r="F26" s="1"/>
      <c r="G26" s="1"/>
      <c r="H26" s="1"/>
      <c r="I26" s="1"/>
    </row>
    <row r="27" spans="1:9" ht="42.75" customHeight="1">
      <c r="A27" s="1"/>
      <c r="B27" s="35" t="s">
        <v>53</v>
      </c>
      <c r="C27" s="35"/>
      <c r="D27" s="16">
        <f>DCOUNT(A2:I22,E2,L20:M21)</f>
        <v>17</v>
      </c>
      <c r="E27" s="1"/>
      <c r="F27" s="1"/>
      <c r="G27" s="1"/>
      <c r="H27" s="1"/>
      <c r="I27" s="1"/>
    </row>
    <row r="28" spans="1:9" ht="39.75" customHeight="1">
      <c r="A28" s="1"/>
      <c r="B28" s="30" t="s">
        <v>76</v>
      </c>
      <c r="C28" s="31"/>
      <c r="D28" s="17">
        <f>DSUM(A2:I22,I2,L16:O18)</f>
        <v>85</v>
      </c>
      <c r="E28" s="1"/>
      <c r="F28" s="1"/>
      <c r="G28" s="1"/>
      <c r="H28" s="1"/>
      <c r="I28" s="1"/>
    </row>
    <row r="29" spans="1:9" ht="39.75" customHeight="1">
      <c r="A29" s="1"/>
      <c r="B29" s="37"/>
      <c r="C29" s="38"/>
      <c r="D29" s="2" t="s">
        <v>7</v>
      </c>
      <c r="E29" s="2" t="s">
        <v>1</v>
      </c>
      <c r="F29" s="1"/>
      <c r="G29" s="1"/>
      <c r="H29" s="1"/>
      <c r="I29" s="1"/>
    </row>
    <row r="30" spans="1:9" ht="15" customHeight="1">
      <c r="A30" s="1"/>
      <c r="B30" s="32" t="s">
        <v>79</v>
      </c>
      <c r="C30" s="32"/>
      <c r="D30" s="18">
        <f>DMAX(A2:I22,I2,L13:L14)</f>
        <v>46</v>
      </c>
      <c r="E30" s="20" t="str">
        <f>DGET(A2:I22,A2,D29:D30)</f>
        <v>  Шевченко Андрій</v>
      </c>
      <c r="F30" s="1"/>
      <c r="G30" s="1"/>
      <c r="H30" s="1"/>
      <c r="I30" s="1"/>
    </row>
    <row r="31" spans="1:9" ht="15">
      <c r="A31" s="1"/>
      <c r="B31" s="6"/>
      <c r="C31" s="1"/>
      <c r="D31" s="1"/>
      <c r="E31" s="1"/>
      <c r="F31" s="1"/>
      <c r="G31" s="1"/>
      <c r="H31" s="1"/>
      <c r="I31" s="1"/>
    </row>
    <row r="32" spans="1:9" ht="15">
      <c r="A32" s="1"/>
      <c r="B32" s="6"/>
      <c r="C32" s="1"/>
      <c r="D32" s="1"/>
      <c r="E32" s="1"/>
      <c r="F32" s="1"/>
      <c r="G32" s="1"/>
      <c r="H32" s="1"/>
      <c r="I32" s="1"/>
    </row>
    <row r="33" spans="1:9" ht="15" customHeight="1">
      <c r="A33" s="36" t="s">
        <v>56</v>
      </c>
      <c r="B33" s="36"/>
      <c r="C33" s="36"/>
      <c r="D33" s="36"/>
      <c r="E33" s="36"/>
      <c r="F33" s="36"/>
      <c r="G33" s="36"/>
      <c r="H33" s="36"/>
      <c r="I33" s="36"/>
    </row>
    <row r="34" spans="1:9" ht="15">
      <c r="A34" s="1"/>
      <c r="B34" s="1"/>
      <c r="C34" s="1"/>
      <c r="D34" s="1"/>
      <c r="E34" s="1"/>
      <c r="F34" s="1"/>
      <c r="G34" s="1"/>
      <c r="H34" s="1"/>
      <c r="I34" s="1"/>
    </row>
    <row r="35" spans="1:9" ht="31.5">
      <c r="A35" s="2" t="s">
        <v>1</v>
      </c>
      <c r="B35" s="2" t="s">
        <v>37</v>
      </c>
      <c r="C35" s="2" t="s">
        <v>2</v>
      </c>
      <c r="D35" s="2" t="s">
        <v>45</v>
      </c>
      <c r="E35" s="2" t="s">
        <v>3</v>
      </c>
      <c r="F35" s="2" t="s">
        <v>4</v>
      </c>
      <c r="G35" s="2" t="s">
        <v>5</v>
      </c>
      <c r="H35" s="2" t="s">
        <v>6</v>
      </c>
      <c r="I35" s="2" t="s">
        <v>7</v>
      </c>
    </row>
    <row r="36" spans="1:9" ht="15" hidden="1" outlineLevel="2">
      <c r="A36" s="3" t="s">
        <v>8</v>
      </c>
      <c r="B36" s="3" t="s">
        <v>38</v>
      </c>
      <c r="C36" s="4" t="s">
        <v>44</v>
      </c>
      <c r="D36" s="4" t="s">
        <v>43</v>
      </c>
      <c r="E36" s="5">
        <v>28322</v>
      </c>
      <c r="F36" s="4">
        <v>192</v>
      </c>
      <c r="G36" s="4">
        <v>84</v>
      </c>
      <c r="H36" s="4">
        <v>6</v>
      </c>
      <c r="I36" s="4" t="s">
        <v>9</v>
      </c>
    </row>
    <row r="37" spans="1:9" ht="15" hidden="1" outlineLevel="2">
      <c r="A37" s="3" t="s">
        <v>10</v>
      </c>
      <c r="B37" s="3" t="s">
        <v>38</v>
      </c>
      <c r="C37" s="4" t="s">
        <v>11</v>
      </c>
      <c r="D37" s="4" t="s">
        <v>46</v>
      </c>
      <c r="E37" s="5">
        <v>31877</v>
      </c>
      <c r="F37" s="4">
        <v>193</v>
      </c>
      <c r="G37" s="4">
        <v>92</v>
      </c>
      <c r="H37" s="4">
        <v>2</v>
      </c>
      <c r="I37" s="4" t="s">
        <v>9</v>
      </c>
    </row>
    <row r="38" spans="1:9" ht="31.5" outlineLevel="1" collapsed="1">
      <c r="A38" s="3"/>
      <c r="B38" s="7" t="s">
        <v>57</v>
      </c>
      <c r="C38" s="4"/>
      <c r="D38" s="4"/>
      <c r="E38" s="5"/>
      <c r="F38" s="4"/>
      <c r="G38" s="4"/>
      <c r="H38" s="4">
        <f>SUBTOTAL(1,H36:H37)</f>
        <v>4</v>
      </c>
      <c r="I38" s="4"/>
    </row>
    <row r="39" spans="1:9" ht="30" hidden="1" outlineLevel="2">
      <c r="A39" s="3" t="s">
        <v>12</v>
      </c>
      <c r="B39" s="3" t="s">
        <v>39</v>
      </c>
      <c r="C39" s="4" t="s">
        <v>13</v>
      </c>
      <c r="D39" s="4" t="s">
        <v>46</v>
      </c>
      <c r="E39" s="5">
        <v>33251</v>
      </c>
      <c r="F39" s="4">
        <v>182</v>
      </c>
      <c r="G39" s="4">
        <v>72</v>
      </c>
      <c r="H39" s="4">
        <v>5</v>
      </c>
      <c r="I39" s="4" t="s">
        <v>9</v>
      </c>
    </row>
    <row r="40" spans="1:9" ht="15" hidden="1" outlineLevel="2">
      <c r="A40" s="3" t="s">
        <v>14</v>
      </c>
      <c r="B40" s="3" t="s">
        <v>39</v>
      </c>
      <c r="C40" s="4" t="s">
        <v>11</v>
      </c>
      <c r="D40" s="4" t="s">
        <v>46</v>
      </c>
      <c r="E40" s="5">
        <v>30246</v>
      </c>
      <c r="F40" s="4">
        <v>184</v>
      </c>
      <c r="G40" s="4">
        <v>77</v>
      </c>
      <c r="H40" s="4">
        <v>27</v>
      </c>
      <c r="I40" s="4">
        <v>1</v>
      </c>
    </row>
    <row r="41" spans="1:9" ht="30" hidden="1" outlineLevel="2">
      <c r="A41" s="3" t="s">
        <v>15</v>
      </c>
      <c r="B41" s="3" t="s">
        <v>39</v>
      </c>
      <c r="C41" s="4" t="s">
        <v>16</v>
      </c>
      <c r="D41" s="4" t="s">
        <v>46</v>
      </c>
      <c r="E41" s="5">
        <v>31436</v>
      </c>
      <c r="F41" s="4">
        <v>182</v>
      </c>
      <c r="G41" s="4">
        <v>75</v>
      </c>
      <c r="H41" s="4">
        <v>19</v>
      </c>
      <c r="I41" s="4" t="s">
        <v>9</v>
      </c>
    </row>
    <row r="42" spans="1:9" ht="15" hidden="1" outlineLevel="2">
      <c r="A42" s="3" t="s">
        <v>17</v>
      </c>
      <c r="B42" s="3" t="s">
        <v>39</v>
      </c>
      <c r="C42" s="4" t="s">
        <v>11</v>
      </c>
      <c r="D42" s="4" t="s">
        <v>46</v>
      </c>
      <c r="E42" s="5">
        <v>32723</v>
      </c>
      <c r="F42" s="4">
        <v>180</v>
      </c>
      <c r="G42" s="4">
        <v>70</v>
      </c>
      <c r="H42" s="4">
        <v>13</v>
      </c>
      <c r="I42" s="4">
        <v>3</v>
      </c>
    </row>
    <row r="43" spans="1:9" ht="15" hidden="1" outlineLevel="2">
      <c r="A43" s="3" t="s">
        <v>18</v>
      </c>
      <c r="B43" s="3" t="s">
        <v>39</v>
      </c>
      <c r="C43" s="4" t="s">
        <v>19</v>
      </c>
      <c r="D43" s="4" t="s">
        <v>46</v>
      </c>
      <c r="E43" s="5">
        <v>32272</v>
      </c>
      <c r="F43" s="4">
        <v>190</v>
      </c>
      <c r="G43" s="4">
        <v>83</v>
      </c>
      <c r="H43" s="4">
        <v>3</v>
      </c>
      <c r="I43" s="4">
        <v>1</v>
      </c>
    </row>
    <row r="44" spans="1:9" ht="15" hidden="1" outlineLevel="2">
      <c r="A44" s="3" t="s">
        <v>20</v>
      </c>
      <c r="B44" s="3" t="s">
        <v>39</v>
      </c>
      <c r="C44" s="4" t="s">
        <v>21</v>
      </c>
      <c r="D44" s="4" t="s">
        <v>46</v>
      </c>
      <c r="E44" s="5">
        <v>31163</v>
      </c>
      <c r="F44" s="4">
        <v>184</v>
      </c>
      <c r="G44" s="4">
        <v>82</v>
      </c>
      <c r="H44" s="4">
        <v>15</v>
      </c>
      <c r="I44" s="4" t="s">
        <v>9</v>
      </c>
    </row>
    <row r="45" spans="1:9" ht="31.5" outlineLevel="1" collapsed="1">
      <c r="A45" s="3"/>
      <c r="B45" s="8" t="s">
        <v>58</v>
      </c>
      <c r="C45" s="4"/>
      <c r="D45" s="4"/>
      <c r="E45" s="5"/>
      <c r="F45" s="4"/>
      <c r="G45" s="4"/>
      <c r="H45" s="4">
        <f>SUBTOTAL(1,H39:H44)</f>
        <v>13.666666666666666</v>
      </c>
      <c r="I45" s="4"/>
    </row>
    <row r="46" spans="1:9" ht="30" hidden="1" outlineLevel="2">
      <c r="A46" s="3" t="s">
        <v>33</v>
      </c>
      <c r="B46" s="3" t="s">
        <v>41</v>
      </c>
      <c r="C46" s="4" t="s">
        <v>23</v>
      </c>
      <c r="D46" s="4" t="s">
        <v>46</v>
      </c>
      <c r="E46" s="5">
        <v>31059</v>
      </c>
      <c r="F46" s="4">
        <v>190</v>
      </c>
      <c r="G46" s="4">
        <v>83</v>
      </c>
      <c r="H46" s="4">
        <v>41</v>
      </c>
      <c r="I46" s="4">
        <v>5</v>
      </c>
    </row>
    <row r="47" spans="1:9" ht="30" hidden="1" outlineLevel="2">
      <c r="A47" s="3" t="s">
        <v>34</v>
      </c>
      <c r="B47" s="3" t="s">
        <v>41</v>
      </c>
      <c r="C47" s="4" t="s">
        <v>23</v>
      </c>
      <c r="D47" s="4" t="s">
        <v>46</v>
      </c>
      <c r="E47" s="5">
        <v>28032</v>
      </c>
      <c r="F47" s="4">
        <v>183</v>
      </c>
      <c r="G47" s="4">
        <v>72</v>
      </c>
      <c r="H47" s="4">
        <v>104</v>
      </c>
      <c r="I47" s="4">
        <v>46</v>
      </c>
    </row>
    <row r="48" spans="1:9" ht="30" hidden="1" outlineLevel="2">
      <c r="A48" s="3" t="s">
        <v>35</v>
      </c>
      <c r="B48" s="3" t="s">
        <v>41</v>
      </c>
      <c r="C48" s="4" t="s">
        <v>23</v>
      </c>
      <c r="D48" s="4" t="s">
        <v>46</v>
      </c>
      <c r="E48" s="5">
        <v>32804</v>
      </c>
      <c r="F48" s="4">
        <v>187</v>
      </c>
      <c r="G48" s="4">
        <v>76</v>
      </c>
      <c r="H48" s="4">
        <v>16</v>
      </c>
      <c r="I48" s="4">
        <v>5</v>
      </c>
    </row>
    <row r="49" spans="1:9" ht="47.25" outlineLevel="1" collapsed="1">
      <c r="A49" s="3"/>
      <c r="B49" s="8" t="s">
        <v>59</v>
      </c>
      <c r="C49" s="4"/>
      <c r="D49" s="4"/>
      <c r="E49" s="5"/>
      <c r="F49" s="4"/>
      <c r="G49" s="4"/>
      <c r="H49" s="4">
        <f>SUBTOTAL(1,H46:H48)</f>
        <v>53.666666666666664</v>
      </c>
      <c r="I49" s="4"/>
    </row>
    <row r="50" spans="1:9" ht="15" hidden="1" outlineLevel="2">
      <c r="A50" s="3" t="s">
        <v>36</v>
      </c>
      <c r="B50" s="3" t="s">
        <v>42</v>
      </c>
      <c r="C50" s="4" t="s">
        <v>23</v>
      </c>
      <c r="D50" s="4" t="s">
        <v>46</v>
      </c>
      <c r="E50" s="5">
        <v>32982</v>
      </c>
      <c r="F50" s="4">
        <v>186</v>
      </c>
      <c r="G50" s="4">
        <v>75</v>
      </c>
      <c r="H50" s="4">
        <v>2</v>
      </c>
      <c r="I50" s="4" t="s">
        <v>9</v>
      </c>
    </row>
    <row r="51" spans="1:9" ht="47.25" outlineLevel="1" collapsed="1">
      <c r="A51" s="3"/>
      <c r="B51" s="8" t="s">
        <v>60</v>
      </c>
      <c r="C51" s="4"/>
      <c r="D51" s="4"/>
      <c r="E51" s="5"/>
      <c r="F51" s="4"/>
      <c r="G51" s="4"/>
      <c r="H51" s="4">
        <f>SUBTOTAL(1,H50:H50)</f>
        <v>2</v>
      </c>
      <c r="I51" s="4"/>
    </row>
    <row r="52" spans="1:9" ht="15" hidden="1" outlineLevel="2">
      <c r="A52" s="3" t="s">
        <v>22</v>
      </c>
      <c r="B52" s="3" t="s">
        <v>40</v>
      </c>
      <c r="C52" s="4" t="s">
        <v>23</v>
      </c>
      <c r="D52" s="4" t="s">
        <v>46</v>
      </c>
      <c r="E52" s="5">
        <v>31050</v>
      </c>
      <c r="F52" s="4">
        <v>173</v>
      </c>
      <c r="G52" s="4">
        <v>72</v>
      </c>
      <c r="H52" s="4">
        <v>22</v>
      </c>
      <c r="I52" s="4">
        <v>6</v>
      </c>
    </row>
    <row r="53" spans="1:9" ht="15" hidden="1" outlineLevel="2">
      <c r="A53" s="3" t="s">
        <v>24</v>
      </c>
      <c r="B53" s="3" t="s">
        <v>40</v>
      </c>
      <c r="C53" s="4" t="s">
        <v>11</v>
      </c>
      <c r="D53" s="4" t="s">
        <v>46</v>
      </c>
      <c r="E53" s="5">
        <v>30261</v>
      </c>
      <c r="F53" s="4">
        <v>181</v>
      </c>
      <c r="G53" s="4">
        <v>73</v>
      </c>
      <c r="H53" s="4">
        <v>28</v>
      </c>
      <c r="I53" s="4">
        <v>1</v>
      </c>
    </row>
    <row r="54" spans="1:9" ht="15" hidden="1" outlineLevel="2">
      <c r="A54" s="3" t="s">
        <v>25</v>
      </c>
      <c r="B54" s="3" t="s">
        <v>40</v>
      </c>
      <c r="C54" s="4" t="s">
        <v>23</v>
      </c>
      <c r="D54" s="4" t="s">
        <v>46</v>
      </c>
      <c r="E54" s="5">
        <v>30431</v>
      </c>
      <c r="F54" s="4">
        <v>179</v>
      </c>
      <c r="G54" s="4">
        <v>74</v>
      </c>
      <c r="H54" s="4">
        <v>67</v>
      </c>
      <c r="I54" s="4">
        <v>8</v>
      </c>
    </row>
    <row r="55" spans="1:9" ht="15" hidden="1" outlineLevel="2">
      <c r="A55" s="3" t="s">
        <v>26</v>
      </c>
      <c r="B55" s="3" t="s">
        <v>40</v>
      </c>
      <c r="C55" s="4" t="s">
        <v>27</v>
      </c>
      <c r="D55" s="4" t="s">
        <v>46</v>
      </c>
      <c r="E55" s="5">
        <v>30616</v>
      </c>
      <c r="F55" s="4">
        <v>185</v>
      </c>
      <c r="G55" s="4">
        <v>69</v>
      </c>
      <c r="H55" s="4">
        <v>15</v>
      </c>
      <c r="I55" s="4">
        <v>1</v>
      </c>
    </row>
    <row r="56" spans="1:9" ht="30" hidden="1" outlineLevel="2">
      <c r="A56" s="3" t="s">
        <v>28</v>
      </c>
      <c r="B56" s="3" t="s">
        <v>40</v>
      </c>
      <c r="C56" s="4" t="s">
        <v>16</v>
      </c>
      <c r="D56" s="4" t="s">
        <v>46</v>
      </c>
      <c r="E56" s="5">
        <v>32780</v>
      </c>
      <c r="F56" s="4">
        <v>176</v>
      </c>
      <c r="G56" s="4">
        <v>69</v>
      </c>
      <c r="H56" s="4">
        <v>14</v>
      </c>
      <c r="I56" s="4">
        <v>3</v>
      </c>
    </row>
    <row r="57" spans="1:9" ht="30" hidden="1" outlineLevel="2">
      <c r="A57" s="3" t="s">
        <v>29</v>
      </c>
      <c r="B57" s="3" t="s">
        <v>40</v>
      </c>
      <c r="C57" s="4" t="s">
        <v>30</v>
      </c>
      <c r="D57" s="4" t="s">
        <v>46</v>
      </c>
      <c r="E57" s="5">
        <v>29267</v>
      </c>
      <c r="F57" s="4">
        <v>177</v>
      </c>
      <c r="G57" s="4">
        <v>72</v>
      </c>
      <c r="H57" s="4">
        <v>45</v>
      </c>
      <c r="I57" s="4">
        <v>11</v>
      </c>
    </row>
    <row r="58" spans="1:9" ht="30" hidden="1" outlineLevel="2">
      <c r="A58" s="3" t="s">
        <v>31</v>
      </c>
      <c r="B58" s="3" t="s">
        <v>40</v>
      </c>
      <c r="C58" s="4" t="s">
        <v>16</v>
      </c>
      <c r="D58" s="4" t="s">
        <v>46</v>
      </c>
      <c r="E58" s="5">
        <v>29888</v>
      </c>
      <c r="F58" s="4">
        <v>178</v>
      </c>
      <c r="G58" s="4">
        <v>73</v>
      </c>
      <c r="H58" s="4">
        <v>54</v>
      </c>
      <c r="I58" s="4">
        <v>6</v>
      </c>
    </row>
    <row r="59" spans="1:9" ht="15" hidden="1" outlineLevel="2">
      <c r="A59" s="3" t="s">
        <v>32</v>
      </c>
      <c r="B59" s="3" t="s">
        <v>40</v>
      </c>
      <c r="C59" s="4" t="s">
        <v>48</v>
      </c>
      <c r="D59" s="4" t="s">
        <v>47</v>
      </c>
      <c r="E59" s="5">
        <v>28944</v>
      </c>
      <c r="F59" s="4">
        <v>183</v>
      </c>
      <c r="G59" s="4">
        <v>74</v>
      </c>
      <c r="H59" s="4">
        <v>112</v>
      </c>
      <c r="I59" s="4">
        <v>4</v>
      </c>
    </row>
    <row r="60" spans="1:9" ht="47.25" outlineLevel="1" collapsed="1">
      <c r="A60" s="9"/>
      <c r="B60" s="12" t="s">
        <v>61</v>
      </c>
      <c r="C60" s="10"/>
      <c r="D60" s="10"/>
      <c r="E60" s="11"/>
      <c r="F60" s="10"/>
      <c r="G60" s="10"/>
      <c r="H60" s="10">
        <f>SUBTOTAL(1,H52:H59)</f>
        <v>44.625</v>
      </c>
      <c r="I60" s="10"/>
    </row>
    <row r="61" spans="1:9" ht="31.5">
      <c r="A61" s="9"/>
      <c r="B61" s="12" t="s">
        <v>62</v>
      </c>
      <c r="C61" s="10"/>
      <c r="D61" s="10"/>
      <c r="E61" s="11"/>
      <c r="F61" s="10"/>
      <c r="G61" s="10"/>
      <c r="H61" s="10">
        <f>SUBTOTAL(1,H36:H59)</f>
        <v>30.5</v>
      </c>
      <c r="I61" s="10"/>
    </row>
    <row r="63" spans="1:9" ht="14.25">
      <c r="A63" s="29" t="s">
        <v>63</v>
      </c>
      <c r="B63" s="29"/>
      <c r="C63" s="29"/>
      <c r="D63" s="29"/>
      <c r="E63" s="29"/>
      <c r="F63" s="29"/>
      <c r="G63" s="29"/>
      <c r="H63" s="29"/>
      <c r="I63" s="29"/>
    </row>
    <row r="65" spans="1:9" ht="31.5">
      <c r="A65" s="2" t="s">
        <v>1</v>
      </c>
      <c r="B65" s="2" t="s">
        <v>37</v>
      </c>
      <c r="C65" s="2" t="s">
        <v>2</v>
      </c>
      <c r="D65" s="2" t="s">
        <v>45</v>
      </c>
      <c r="E65" s="2" t="s">
        <v>3</v>
      </c>
      <c r="F65" s="2" t="s">
        <v>4</v>
      </c>
      <c r="G65" s="2" t="s">
        <v>5</v>
      </c>
      <c r="H65" s="2" t="s">
        <v>6</v>
      </c>
      <c r="I65" s="2" t="s">
        <v>7</v>
      </c>
    </row>
    <row r="66" spans="1:9" ht="15" hidden="1" outlineLevel="2">
      <c r="A66" s="3" t="s">
        <v>10</v>
      </c>
      <c r="B66" s="3" t="s">
        <v>38</v>
      </c>
      <c r="C66" s="4" t="s">
        <v>11</v>
      </c>
      <c r="D66" s="4" t="s">
        <v>46</v>
      </c>
      <c r="E66" s="5">
        <v>31877</v>
      </c>
      <c r="F66" s="4">
        <v>193</v>
      </c>
      <c r="G66" s="4">
        <v>92</v>
      </c>
      <c r="H66" s="4">
        <v>2</v>
      </c>
      <c r="I66" s="4" t="s">
        <v>9</v>
      </c>
    </row>
    <row r="67" spans="1:9" ht="15" hidden="1" outlineLevel="2">
      <c r="A67" s="3" t="s">
        <v>14</v>
      </c>
      <c r="B67" s="3" t="s">
        <v>39</v>
      </c>
      <c r="C67" s="4" t="s">
        <v>11</v>
      </c>
      <c r="D67" s="4" t="s">
        <v>46</v>
      </c>
      <c r="E67" s="5">
        <v>30246</v>
      </c>
      <c r="F67" s="4">
        <v>184</v>
      </c>
      <c r="G67" s="4">
        <v>77</v>
      </c>
      <c r="H67" s="4">
        <v>27</v>
      </c>
      <c r="I67" s="4">
        <v>1</v>
      </c>
    </row>
    <row r="68" spans="1:9" ht="15" hidden="1" outlineLevel="2">
      <c r="A68" s="3" t="s">
        <v>24</v>
      </c>
      <c r="B68" s="3" t="s">
        <v>40</v>
      </c>
      <c r="C68" s="4" t="s">
        <v>11</v>
      </c>
      <c r="D68" s="4" t="s">
        <v>46</v>
      </c>
      <c r="E68" s="5">
        <v>30261</v>
      </c>
      <c r="F68" s="4">
        <v>181</v>
      </c>
      <c r="G68" s="4">
        <v>73</v>
      </c>
      <c r="H68" s="4">
        <v>28</v>
      </c>
      <c r="I68" s="4">
        <v>1</v>
      </c>
    </row>
    <row r="69" spans="1:9" ht="15" hidden="1" outlineLevel="2">
      <c r="A69" s="3" t="s">
        <v>17</v>
      </c>
      <c r="B69" s="3" t="s">
        <v>39</v>
      </c>
      <c r="C69" s="4" t="s">
        <v>11</v>
      </c>
      <c r="D69" s="4" t="s">
        <v>46</v>
      </c>
      <c r="E69" s="5">
        <v>32723</v>
      </c>
      <c r="F69" s="4">
        <v>180</v>
      </c>
      <c r="G69" s="4">
        <v>70</v>
      </c>
      <c r="H69" s="4">
        <v>13</v>
      </c>
      <c r="I69" s="4">
        <v>3</v>
      </c>
    </row>
    <row r="70" spans="1:9" ht="47.25" outlineLevel="1" collapsed="1">
      <c r="A70" s="3"/>
      <c r="B70" s="7" t="s">
        <v>64</v>
      </c>
      <c r="C70" s="4">
        <f>SUBTOTAL(3,C66:C69)</f>
        <v>4</v>
      </c>
      <c r="D70" s="4"/>
      <c r="E70" s="5"/>
      <c r="F70" s="4"/>
      <c r="G70" s="4"/>
      <c r="H70" s="4"/>
      <c r="I70" s="4"/>
    </row>
    <row r="71" spans="1:9" ht="30" hidden="1" outlineLevel="2">
      <c r="A71" s="3" t="s">
        <v>29</v>
      </c>
      <c r="B71" s="3" t="s">
        <v>40</v>
      </c>
      <c r="C71" s="4" t="s">
        <v>30</v>
      </c>
      <c r="D71" s="4" t="s">
        <v>46</v>
      </c>
      <c r="E71" s="5">
        <v>29267</v>
      </c>
      <c r="F71" s="4">
        <v>177</v>
      </c>
      <c r="G71" s="4">
        <v>72</v>
      </c>
      <c r="H71" s="4">
        <v>45</v>
      </c>
      <c r="I71" s="4">
        <v>11</v>
      </c>
    </row>
    <row r="72" spans="1:9" ht="63" outlineLevel="1" collapsed="1">
      <c r="A72" s="3"/>
      <c r="B72" s="8" t="s">
        <v>65</v>
      </c>
      <c r="C72" s="4">
        <f>SUBTOTAL(3,C71:C71)</f>
        <v>1</v>
      </c>
      <c r="D72" s="4"/>
      <c r="E72" s="5"/>
      <c r="F72" s="4"/>
      <c r="G72" s="4"/>
      <c r="H72" s="4"/>
      <c r="I72" s="4"/>
    </row>
    <row r="73" spans="1:9" ht="15" hidden="1" outlineLevel="2">
      <c r="A73" s="3" t="s">
        <v>8</v>
      </c>
      <c r="B73" s="3" t="s">
        <v>38</v>
      </c>
      <c r="C73" s="4" t="s">
        <v>44</v>
      </c>
      <c r="D73" s="4" t="s">
        <v>43</v>
      </c>
      <c r="E73" s="5">
        <v>28322</v>
      </c>
      <c r="F73" s="4">
        <v>192</v>
      </c>
      <c r="G73" s="4">
        <v>84</v>
      </c>
      <c r="H73" s="4">
        <v>6</v>
      </c>
      <c r="I73" s="4" t="s">
        <v>9</v>
      </c>
    </row>
    <row r="74" spans="1:9" ht="47.25" outlineLevel="1" collapsed="1">
      <c r="A74" s="3"/>
      <c r="B74" s="8" t="s">
        <v>66</v>
      </c>
      <c r="C74" s="4">
        <f>SUBTOTAL(3,C73:C73)</f>
        <v>1</v>
      </c>
      <c r="D74" s="4"/>
      <c r="E74" s="5"/>
      <c r="F74" s="4"/>
      <c r="G74" s="4"/>
      <c r="H74" s="4"/>
      <c r="I74" s="4"/>
    </row>
    <row r="75" spans="1:9" ht="15" hidden="1" outlineLevel="2">
      <c r="A75" s="3" t="s">
        <v>26</v>
      </c>
      <c r="B75" s="3" t="s">
        <v>40</v>
      </c>
      <c r="C75" s="4" t="s">
        <v>27</v>
      </c>
      <c r="D75" s="4" t="s">
        <v>46</v>
      </c>
      <c r="E75" s="5">
        <v>30616</v>
      </c>
      <c r="F75" s="4">
        <v>185</v>
      </c>
      <c r="G75" s="4">
        <v>69</v>
      </c>
      <c r="H75" s="4">
        <v>15</v>
      </c>
      <c r="I75" s="4">
        <v>1</v>
      </c>
    </row>
    <row r="76" spans="1:9" ht="47.25" outlineLevel="1" collapsed="1">
      <c r="A76" s="3"/>
      <c r="B76" s="8" t="s">
        <v>67</v>
      </c>
      <c r="C76" s="4">
        <f>SUBTOTAL(3,C75:C75)</f>
        <v>1</v>
      </c>
      <c r="D76" s="4"/>
      <c r="E76" s="5"/>
      <c r="F76" s="4"/>
      <c r="G76" s="4"/>
      <c r="H76" s="4"/>
      <c r="I76" s="4"/>
    </row>
    <row r="77" spans="1:9" ht="15" hidden="1" outlineLevel="2">
      <c r="A77" s="3" t="s">
        <v>20</v>
      </c>
      <c r="B77" s="3" t="s">
        <v>39</v>
      </c>
      <c r="C77" s="4" t="s">
        <v>21</v>
      </c>
      <c r="D77" s="4" t="s">
        <v>46</v>
      </c>
      <c r="E77" s="5">
        <v>31163</v>
      </c>
      <c r="F77" s="4">
        <v>184</v>
      </c>
      <c r="G77" s="4">
        <v>82</v>
      </c>
      <c r="H77" s="4">
        <v>15</v>
      </c>
      <c r="I77" s="4" t="s">
        <v>9</v>
      </c>
    </row>
    <row r="78" spans="1:9" ht="47.25" outlineLevel="1" collapsed="1">
      <c r="A78" s="3"/>
      <c r="B78" s="8" t="s">
        <v>68</v>
      </c>
      <c r="C78" s="4">
        <f>SUBTOTAL(3,C77:C77)</f>
        <v>1</v>
      </c>
      <c r="D78" s="4"/>
      <c r="E78" s="5"/>
      <c r="F78" s="4"/>
      <c r="G78" s="4"/>
      <c r="H78" s="4"/>
      <c r="I78" s="4"/>
    </row>
    <row r="79" spans="1:9" ht="30" hidden="1" outlineLevel="2">
      <c r="A79" s="3" t="s">
        <v>12</v>
      </c>
      <c r="B79" s="3" t="s">
        <v>39</v>
      </c>
      <c r="C79" s="4" t="s">
        <v>13</v>
      </c>
      <c r="D79" s="4" t="s">
        <v>46</v>
      </c>
      <c r="E79" s="5">
        <v>33251</v>
      </c>
      <c r="F79" s="4">
        <v>182</v>
      </c>
      <c r="G79" s="4">
        <v>72</v>
      </c>
      <c r="H79" s="4">
        <v>5</v>
      </c>
      <c r="I79" s="4" t="s">
        <v>9</v>
      </c>
    </row>
    <row r="80" spans="1:9" ht="78.75" outlineLevel="1" collapsed="1">
      <c r="A80" s="3"/>
      <c r="B80" s="8" t="s">
        <v>69</v>
      </c>
      <c r="C80" s="4">
        <f>SUBTOTAL(3,C79:C79)</f>
        <v>1</v>
      </c>
      <c r="D80" s="4"/>
      <c r="E80" s="5"/>
      <c r="F80" s="4"/>
      <c r="G80" s="4"/>
      <c r="H80" s="4"/>
      <c r="I80" s="4"/>
    </row>
    <row r="81" spans="1:9" ht="30" hidden="1" outlineLevel="2">
      <c r="A81" s="3" t="s">
        <v>15</v>
      </c>
      <c r="B81" s="3" t="s">
        <v>39</v>
      </c>
      <c r="C81" s="4" t="s">
        <v>16</v>
      </c>
      <c r="D81" s="4" t="s">
        <v>46</v>
      </c>
      <c r="E81" s="5">
        <v>31436</v>
      </c>
      <c r="F81" s="4">
        <v>182</v>
      </c>
      <c r="G81" s="4">
        <v>75</v>
      </c>
      <c r="H81" s="4">
        <v>19</v>
      </c>
      <c r="I81" s="4" t="s">
        <v>9</v>
      </c>
    </row>
    <row r="82" spans="1:9" ht="30" hidden="1" outlineLevel="2">
      <c r="A82" s="3" t="s">
        <v>31</v>
      </c>
      <c r="B82" s="3" t="s">
        <v>40</v>
      </c>
      <c r="C82" s="4" t="s">
        <v>16</v>
      </c>
      <c r="D82" s="4" t="s">
        <v>46</v>
      </c>
      <c r="E82" s="5">
        <v>29888</v>
      </c>
      <c r="F82" s="4">
        <v>178</v>
      </c>
      <c r="G82" s="4">
        <v>73</v>
      </c>
      <c r="H82" s="4">
        <v>54</v>
      </c>
      <c r="I82" s="4">
        <v>6</v>
      </c>
    </row>
    <row r="83" spans="1:9" ht="30" hidden="1" outlineLevel="2">
      <c r="A83" s="3" t="s">
        <v>28</v>
      </c>
      <c r="B83" s="3" t="s">
        <v>40</v>
      </c>
      <c r="C83" s="4" t="s">
        <v>16</v>
      </c>
      <c r="D83" s="4" t="s">
        <v>46</v>
      </c>
      <c r="E83" s="5">
        <v>32780</v>
      </c>
      <c r="F83" s="4">
        <v>176</v>
      </c>
      <c r="G83" s="4">
        <v>69</v>
      </c>
      <c r="H83" s="4">
        <v>14</v>
      </c>
      <c r="I83" s="4">
        <v>3</v>
      </c>
    </row>
    <row r="84" spans="1:9" ht="63" outlineLevel="1" collapsed="1">
      <c r="A84" s="3"/>
      <c r="B84" s="8" t="s">
        <v>70</v>
      </c>
      <c r="C84" s="4">
        <f>SUBTOTAL(3,C81:C83)</f>
        <v>3</v>
      </c>
      <c r="D84" s="4"/>
      <c r="E84" s="5"/>
      <c r="F84" s="4"/>
      <c r="G84" s="4"/>
      <c r="H84" s="4"/>
      <c r="I84" s="4"/>
    </row>
    <row r="85" spans="1:9" ht="30" hidden="1" outlineLevel="2">
      <c r="A85" s="3" t="s">
        <v>33</v>
      </c>
      <c r="B85" s="3" t="s">
        <v>41</v>
      </c>
      <c r="C85" s="4" t="s">
        <v>23</v>
      </c>
      <c r="D85" s="4" t="s">
        <v>46</v>
      </c>
      <c r="E85" s="5">
        <v>31059</v>
      </c>
      <c r="F85" s="4">
        <v>190</v>
      </c>
      <c r="G85" s="4">
        <v>83</v>
      </c>
      <c r="H85" s="4">
        <v>41</v>
      </c>
      <c r="I85" s="4">
        <v>5</v>
      </c>
    </row>
    <row r="86" spans="1:9" ht="30" hidden="1" outlineLevel="2">
      <c r="A86" s="3" t="s">
        <v>35</v>
      </c>
      <c r="B86" s="3" t="s">
        <v>41</v>
      </c>
      <c r="C86" s="4" t="s">
        <v>23</v>
      </c>
      <c r="D86" s="4" t="s">
        <v>46</v>
      </c>
      <c r="E86" s="5">
        <v>32804</v>
      </c>
      <c r="F86" s="4">
        <v>187</v>
      </c>
      <c r="G86" s="4">
        <v>76</v>
      </c>
      <c r="H86" s="4">
        <v>16</v>
      </c>
      <c r="I86" s="4">
        <v>5</v>
      </c>
    </row>
    <row r="87" spans="1:9" ht="15" hidden="1" outlineLevel="2">
      <c r="A87" s="3" t="s">
        <v>36</v>
      </c>
      <c r="B87" s="3" t="s">
        <v>42</v>
      </c>
      <c r="C87" s="4" t="s">
        <v>23</v>
      </c>
      <c r="D87" s="4" t="s">
        <v>46</v>
      </c>
      <c r="E87" s="5">
        <v>32982</v>
      </c>
      <c r="F87" s="4">
        <v>186</v>
      </c>
      <c r="G87" s="4">
        <v>75</v>
      </c>
      <c r="H87" s="4">
        <v>2</v>
      </c>
      <c r="I87" s="4" t="s">
        <v>9</v>
      </c>
    </row>
    <row r="88" spans="1:9" ht="30" hidden="1" outlineLevel="2">
      <c r="A88" s="3" t="s">
        <v>34</v>
      </c>
      <c r="B88" s="3" t="s">
        <v>41</v>
      </c>
      <c r="C88" s="4" t="s">
        <v>23</v>
      </c>
      <c r="D88" s="4" t="s">
        <v>46</v>
      </c>
      <c r="E88" s="5">
        <v>28032</v>
      </c>
      <c r="F88" s="4">
        <v>183</v>
      </c>
      <c r="G88" s="4">
        <v>72</v>
      </c>
      <c r="H88" s="4">
        <v>104</v>
      </c>
      <c r="I88" s="4">
        <v>46</v>
      </c>
    </row>
    <row r="89" spans="1:9" ht="15" hidden="1" outlineLevel="2">
      <c r="A89" s="3" t="s">
        <v>25</v>
      </c>
      <c r="B89" s="3" t="s">
        <v>40</v>
      </c>
      <c r="C89" s="4" t="s">
        <v>23</v>
      </c>
      <c r="D89" s="4" t="s">
        <v>46</v>
      </c>
      <c r="E89" s="5">
        <v>30431</v>
      </c>
      <c r="F89" s="4">
        <v>179</v>
      </c>
      <c r="G89" s="4">
        <v>74</v>
      </c>
      <c r="H89" s="4">
        <v>67</v>
      </c>
      <c r="I89" s="4">
        <v>8</v>
      </c>
    </row>
    <row r="90" spans="1:9" ht="15" hidden="1" outlineLevel="2">
      <c r="A90" s="3" t="s">
        <v>22</v>
      </c>
      <c r="B90" s="3" t="s">
        <v>40</v>
      </c>
      <c r="C90" s="4" t="s">
        <v>23</v>
      </c>
      <c r="D90" s="4" t="s">
        <v>46</v>
      </c>
      <c r="E90" s="5">
        <v>31050</v>
      </c>
      <c r="F90" s="4">
        <v>173</v>
      </c>
      <c r="G90" s="4">
        <v>72</v>
      </c>
      <c r="H90" s="4">
        <v>22</v>
      </c>
      <c r="I90" s="4">
        <v>6</v>
      </c>
    </row>
    <row r="91" spans="1:9" ht="47.25" outlineLevel="1" collapsed="1">
      <c r="A91" s="3"/>
      <c r="B91" s="8" t="s">
        <v>71</v>
      </c>
      <c r="C91" s="4">
        <f>SUBTOTAL(3,C85:C90)</f>
        <v>6</v>
      </c>
      <c r="D91" s="4"/>
      <c r="E91" s="5"/>
      <c r="F91" s="4"/>
      <c r="G91" s="4"/>
      <c r="H91" s="4"/>
      <c r="I91" s="4"/>
    </row>
    <row r="92" spans="1:9" ht="15" hidden="1" outlineLevel="2">
      <c r="A92" s="3" t="s">
        <v>18</v>
      </c>
      <c r="B92" s="3" t="s">
        <v>39</v>
      </c>
      <c r="C92" s="4" t="s">
        <v>19</v>
      </c>
      <c r="D92" s="4" t="s">
        <v>46</v>
      </c>
      <c r="E92" s="5">
        <v>32272</v>
      </c>
      <c r="F92" s="4">
        <v>190</v>
      </c>
      <c r="G92" s="4">
        <v>83</v>
      </c>
      <c r="H92" s="4">
        <v>3</v>
      </c>
      <c r="I92" s="4">
        <v>1</v>
      </c>
    </row>
    <row r="93" spans="1:9" ht="47.25" outlineLevel="1" collapsed="1">
      <c r="A93" s="3"/>
      <c r="B93" s="8" t="s">
        <v>72</v>
      </c>
      <c r="C93" s="4">
        <f>SUBTOTAL(3,C92:C92)</f>
        <v>1</v>
      </c>
      <c r="D93" s="4"/>
      <c r="E93" s="5"/>
      <c r="F93" s="4"/>
      <c r="G93" s="4"/>
      <c r="H93" s="4"/>
      <c r="I93" s="4"/>
    </row>
    <row r="94" spans="1:9" ht="15" hidden="1" outlineLevel="2">
      <c r="A94" s="3" t="s">
        <v>32</v>
      </c>
      <c r="B94" s="3" t="s">
        <v>40</v>
      </c>
      <c r="C94" s="4" t="s">
        <v>48</v>
      </c>
      <c r="D94" s="4" t="s">
        <v>47</v>
      </c>
      <c r="E94" s="5">
        <v>28944</v>
      </c>
      <c r="F94" s="4">
        <v>183</v>
      </c>
      <c r="G94" s="4">
        <v>74</v>
      </c>
      <c r="H94" s="4">
        <v>112</v>
      </c>
      <c r="I94" s="4">
        <v>4</v>
      </c>
    </row>
    <row r="95" spans="1:9" ht="47.25" outlineLevel="1" collapsed="1">
      <c r="A95" s="9"/>
      <c r="B95" s="12" t="s">
        <v>73</v>
      </c>
      <c r="C95" s="10">
        <f>SUBTOTAL(3,C94:C94)</f>
        <v>1</v>
      </c>
      <c r="D95" s="10"/>
      <c r="E95" s="11"/>
      <c r="F95" s="10"/>
      <c r="G95" s="10"/>
      <c r="H95" s="10"/>
      <c r="I95" s="10"/>
    </row>
    <row r="96" spans="1:9" ht="31.5">
      <c r="A96" s="9"/>
      <c r="B96" s="12" t="s">
        <v>74</v>
      </c>
      <c r="C96" s="10">
        <f>SUBTOTAL(3,C66:C94)</f>
        <v>20</v>
      </c>
      <c r="D96" s="10"/>
      <c r="E96" s="11"/>
      <c r="F96" s="10"/>
      <c r="G96" s="10"/>
      <c r="H96" s="10"/>
      <c r="I96" s="10"/>
    </row>
  </sheetData>
  <sheetProtection/>
  <mergeCells count="8">
    <mergeCell ref="A63:I63"/>
    <mergeCell ref="B28:C28"/>
    <mergeCell ref="B30:C30"/>
    <mergeCell ref="A1:I1"/>
    <mergeCell ref="B26:C26"/>
    <mergeCell ref="B27:C27"/>
    <mergeCell ref="A33:I33"/>
    <mergeCell ref="B29:C29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school</dc:creator>
  <cp:keywords/>
  <dc:description/>
  <cp:lastModifiedBy>Администратор</cp:lastModifiedBy>
  <dcterms:created xsi:type="dcterms:W3CDTF">2011-11-28T07:17:58Z</dcterms:created>
  <dcterms:modified xsi:type="dcterms:W3CDTF">2011-12-10T10:59:11Z</dcterms:modified>
  <cp:category/>
  <cp:version/>
  <cp:contentType/>
  <cp:contentStatus/>
</cp:coreProperties>
</file>